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A\Desktop\"/>
    </mc:Choice>
  </mc:AlternateContent>
  <xr:revisionPtr revIDLastSave="0" documentId="8_{44AB82D9-439C-4E91-96CA-E81982055DE3}" xr6:coauthVersionLast="37" xr6:coauthVersionMax="37" xr10:uidLastSave="{00000000-0000-0000-0000-000000000000}"/>
  <bookViews>
    <workbookView xWindow="0" yWindow="0" windowWidth="20490" windowHeight="7545" xr2:uid="{56A391DC-B295-485B-A1EB-7C3D24153529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19" i="1"/>
  <c r="L18" i="1"/>
  <c r="L16" i="1"/>
  <c r="L7" i="1"/>
  <c r="L8" i="1"/>
  <c r="L9" i="1"/>
  <c r="L10" i="1"/>
  <c r="L11" i="1"/>
  <c r="L12" i="1"/>
  <c r="L13" i="1"/>
  <c r="L14" i="1"/>
  <c r="L6" i="1"/>
  <c r="K9" i="1"/>
  <c r="J7" i="1"/>
  <c r="J8" i="1"/>
  <c r="J9" i="1"/>
  <c r="J10" i="1"/>
  <c r="J11" i="1"/>
  <c r="J12" i="1"/>
  <c r="J13" i="1"/>
  <c r="J14" i="1"/>
  <c r="J6" i="1"/>
  <c r="I7" i="1"/>
  <c r="I8" i="1"/>
  <c r="I9" i="1"/>
  <c r="I10" i="1"/>
  <c r="I11" i="1"/>
  <c r="I12" i="1"/>
  <c r="I13" i="1"/>
  <c r="I14" i="1"/>
  <c r="H7" i="1"/>
  <c r="H8" i="1"/>
  <c r="H9" i="1"/>
  <c r="H10" i="1"/>
  <c r="H11" i="1"/>
  <c r="H12" i="1"/>
  <c r="H13" i="1"/>
  <c r="H14" i="1"/>
  <c r="I6" i="1"/>
  <c r="H6" i="1"/>
  <c r="F7" i="1"/>
  <c r="F8" i="1"/>
  <c r="F9" i="1"/>
  <c r="F10" i="1"/>
  <c r="F11" i="1"/>
  <c r="F12" i="1"/>
  <c r="F13" i="1"/>
  <c r="F14" i="1"/>
  <c r="F6" i="1"/>
</calcChain>
</file>

<file path=xl/sharedStrings.xml><?xml version="1.0" encoding="utf-8"?>
<sst xmlns="http://schemas.openxmlformats.org/spreadsheetml/2006/main" count="38" uniqueCount="36">
  <si>
    <t>PAPELERIA PLANET</t>
  </si>
  <si>
    <t>PLANTILLA DE VENTAS</t>
  </si>
  <si>
    <t>RESTAURANTE JYM</t>
  </si>
  <si>
    <t>FACTURA</t>
  </si>
  <si>
    <t>CLIENTE</t>
  </si>
  <si>
    <t>PRODUCTO</t>
  </si>
  <si>
    <t>CANTIDAD</t>
  </si>
  <si>
    <t>V/UNITARIO</t>
  </si>
  <si>
    <t>DESCUENTO</t>
  </si>
  <si>
    <t>IVA</t>
  </si>
  <si>
    <t>RTE FTE</t>
  </si>
  <si>
    <t>TOTAL A PAGAR</t>
  </si>
  <si>
    <t>CORPORACION ARTES Y OFICIOS</t>
  </si>
  <si>
    <t>CASA DE LA CULTURA PEDRITO ORTIZ</t>
  </si>
  <si>
    <t>HOSPITAL SAN RAFAEL</t>
  </si>
  <si>
    <t>AMACEN VARIEDADES CRISTY</t>
  </si>
  <si>
    <t>CONSTRUCCIONES CARLOS E RESTREPO</t>
  </si>
  <si>
    <t>FERRETERIA COMO EN CASA</t>
  </si>
  <si>
    <t>DEPOSITO CALICHE</t>
  </si>
  <si>
    <t>COLEGIO ATANACIO GIRARDOT</t>
  </si>
  <si>
    <t>BLOCK TAMAÑO OFICIO CUADRICULADO</t>
  </si>
  <si>
    <t>CAJA DE MARCADORES NEGRO PARA TABLERO X 10 UNIDADES</t>
  </si>
  <si>
    <t>GRAPA MEDIANA</t>
  </si>
  <si>
    <t>CAJA DE RESMA PAPEL TROQUELADO BLANCO X 20 UNIDADES</t>
  </si>
  <si>
    <t>TINTA PELIKAN PARA SELLOS</t>
  </si>
  <si>
    <t>CAJA DE LAPIZ MIRADO No 2 X 12 UNIDADES</t>
  </si>
  <si>
    <t>CAJA DE LEGAJADORES X 12 UNIDADES</t>
  </si>
  <si>
    <t>CAJA DE LAPICEROS KILOMETRICOS X 12 UNIDADES</t>
  </si>
  <si>
    <t>BLOCK DE DIBUJO TECNICO</t>
  </si>
  <si>
    <t>VALOR BRUTO</t>
  </si>
  <si>
    <t>SUBTOTAL</t>
  </si>
  <si>
    <t>PORCENTAJE</t>
  </si>
  <si>
    <t>PROMEDIO DE VENTAS</t>
  </si>
  <si>
    <t>VENTA MAXIMA</t>
  </si>
  <si>
    <t>VENTA MINIMA</t>
  </si>
  <si>
    <t>PLANILLA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</si>
</sst>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0" fontId="0" fillId="0" borderId="0" xfId="0" applyNumberFormat="1"/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10" fontId="0" fillId="0" borderId="1" xfId="0" applyNumberFormat="1" applyBorder="1"/>
    <xf numFmtId="3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8A8D-DC77-4002-865D-3C1B5E383F0B}">
  <dimension ref="A1:M19"/>
  <sheetViews>
    <sheetView tabSelected="1" topLeftCell="C1" workbookViewId="0">
      <selection activeCell="F14" sqref="F14"/>
    </sheetView>
  </sheetViews>
  <sheetFormatPr baseColWidth="10" defaultRowHeight="15" x14ac:dyDescent="0.25"/>
  <cols>
    <col min="1" max="1" width="20.5703125" bestFit="1" customWidth="1"/>
    <col min="2" max="2" width="37.140625" customWidth="1"/>
    <col min="3" max="3" width="56" bestFit="1" customWidth="1"/>
    <col min="6" max="6" width="14.140625" customWidth="1"/>
    <col min="7" max="7" width="11.42578125" style="1"/>
    <col min="8" max="9" width="11.42578125" style="2"/>
    <col min="10" max="10" width="12.140625" style="3" bestFit="1" customWidth="1"/>
    <col min="11" max="11" width="11.42578125" style="2"/>
    <col min="12" max="12" width="15" style="2" customWidth="1"/>
    <col min="13" max="13" width="11.42578125" style="2"/>
  </cols>
  <sheetData>
    <row r="1" spans="1:12" x14ac:dyDescent="0.25">
      <c r="A1" t="s">
        <v>0</v>
      </c>
    </row>
    <row r="2" spans="1:12" ht="18.75" x14ac:dyDescent="0.3">
      <c r="A2" t="s">
        <v>1</v>
      </c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3" spans="1:12" ht="18.75" x14ac:dyDescent="0.3">
      <c r="C3" s="5" t="s">
        <v>35</v>
      </c>
      <c r="D3" s="5"/>
      <c r="E3" s="5"/>
      <c r="F3" s="5"/>
      <c r="G3" s="5"/>
      <c r="H3" s="5"/>
      <c r="I3" s="5"/>
      <c r="J3" s="5"/>
      <c r="K3" s="5"/>
      <c r="L3" s="5"/>
    </row>
    <row r="5" spans="1:12" x14ac:dyDescent="0.25">
      <c r="A5" t="s">
        <v>3</v>
      </c>
      <c r="B5" t="s">
        <v>4</v>
      </c>
      <c r="C5" s="6" t="s">
        <v>5</v>
      </c>
      <c r="D5" s="6" t="s">
        <v>6</v>
      </c>
      <c r="E5" s="6" t="s">
        <v>7</v>
      </c>
      <c r="F5" s="6" t="s">
        <v>29</v>
      </c>
      <c r="G5" s="7" t="s">
        <v>31</v>
      </c>
      <c r="H5" s="8" t="s">
        <v>8</v>
      </c>
      <c r="I5" s="8" t="s">
        <v>30</v>
      </c>
      <c r="J5" s="9" t="s">
        <v>9</v>
      </c>
      <c r="K5" s="8" t="s">
        <v>10</v>
      </c>
      <c r="L5" s="8" t="s">
        <v>11</v>
      </c>
    </row>
    <row r="6" spans="1:12" x14ac:dyDescent="0.25">
      <c r="A6">
        <v>666</v>
      </c>
      <c r="B6" t="s">
        <v>2</v>
      </c>
      <c r="C6" s="6" t="s">
        <v>20</v>
      </c>
      <c r="D6" s="6">
        <v>20</v>
      </c>
      <c r="E6" s="6">
        <v>800</v>
      </c>
      <c r="F6" s="6">
        <f>(D6*E6)</f>
        <v>16000</v>
      </c>
      <c r="G6" s="7">
        <v>0.1</v>
      </c>
      <c r="H6" s="8">
        <f>F6*G6</f>
        <v>1600</v>
      </c>
      <c r="I6" s="8">
        <f>+F6-H6</f>
        <v>14400</v>
      </c>
      <c r="J6" s="9">
        <f>I6*19%</f>
        <v>2736</v>
      </c>
      <c r="K6" s="8">
        <v>0</v>
      </c>
      <c r="L6" s="8">
        <f>+I6+J6-K6</f>
        <v>17136</v>
      </c>
    </row>
    <row r="7" spans="1:12" x14ac:dyDescent="0.25">
      <c r="A7">
        <v>667</v>
      </c>
      <c r="B7" t="s">
        <v>12</v>
      </c>
      <c r="C7" s="10" t="s">
        <v>21</v>
      </c>
      <c r="D7" s="6">
        <v>20</v>
      </c>
      <c r="E7" s="6">
        <v>10478</v>
      </c>
      <c r="F7" s="6">
        <f t="shared" ref="F7:F14" si="0">(D7*E7)</f>
        <v>209560</v>
      </c>
      <c r="G7" s="7">
        <v>0.1</v>
      </c>
      <c r="H7" s="8">
        <f t="shared" ref="H7:H14" si="1">F7*G7</f>
        <v>20956</v>
      </c>
      <c r="I7" s="8">
        <f t="shared" ref="I7:I14" si="2">+F7-H7</f>
        <v>188604</v>
      </c>
      <c r="J7" s="9">
        <f t="shared" ref="J7:J14" si="3">I7*19%</f>
        <v>35834.76</v>
      </c>
      <c r="K7" s="8">
        <v>0</v>
      </c>
      <c r="L7" s="8">
        <f t="shared" ref="L7:L14" si="4">+I7+J7-K7</f>
        <v>224438.76</v>
      </c>
    </row>
    <row r="8" spans="1:12" x14ac:dyDescent="0.25">
      <c r="A8">
        <v>668</v>
      </c>
      <c r="B8" t="s">
        <v>13</v>
      </c>
      <c r="C8" s="6" t="s">
        <v>22</v>
      </c>
      <c r="D8" s="6">
        <v>20</v>
      </c>
      <c r="E8" s="6">
        <v>4607</v>
      </c>
      <c r="F8" s="6">
        <f t="shared" si="0"/>
        <v>92140</v>
      </c>
      <c r="G8" s="7">
        <v>0.1</v>
      </c>
      <c r="H8" s="8">
        <f t="shared" si="1"/>
        <v>9214</v>
      </c>
      <c r="I8" s="8">
        <f t="shared" si="2"/>
        <v>82926</v>
      </c>
      <c r="J8" s="9">
        <f t="shared" si="3"/>
        <v>15755.94</v>
      </c>
      <c r="K8" s="8">
        <v>0</v>
      </c>
      <c r="L8" s="8">
        <f t="shared" si="4"/>
        <v>98681.94</v>
      </c>
    </row>
    <row r="9" spans="1:12" x14ac:dyDescent="0.25">
      <c r="A9">
        <v>669</v>
      </c>
      <c r="B9" t="s">
        <v>14</v>
      </c>
      <c r="C9" s="6" t="s">
        <v>23</v>
      </c>
      <c r="D9" s="6">
        <v>20</v>
      </c>
      <c r="E9" s="6">
        <v>62360</v>
      </c>
      <c r="F9" s="6">
        <f t="shared" si="0"/>
        <v>1247200</v>
      </c>
      <c r="G9" s="7">
        <v>0.05</v>
      </c>
      <c r="H9" s="8">
        <f t="shared" si="1"/>
        <v>62360</v>
      </c>
      <c r="I9" s="8">
        <f t="shared" si="2"/>
        <v>1184840</v>
      </c>
      <c r="J9" s="9">
        <f t="shared" si="3"/>
        <v>225119.6</v>
      </c>
      <c r="K9" s="8">
        <f>I9*2.5%</f>
        <v>29621</v>
      </c>
      <c r="L9" s="8">
        <f t="shared" si="4"/>
        <v>1380338.6</v>
      </c>
    </row>
    <row r="10" spans="1:12" x14ac:dyDescent="0.25">
      <c r="A10">
        <v>670</v>
      </c>
      <c r="B10" t="s">
        <v>15</v>
      </c>
      <c r="C10" s="6" t="s">
        <v>24</v>
      </c>
      <c r="D10" s="6">
        <v>20</v>
      </c>
      <c r="E10" s="6">
        <v>1000</v>
      </c>
      <c r="F10" s="6">
        <f t="shared" si="0"/>
        <v>20000</v>
      </c>
      <c r="G10" s="7">
        <v>0.1</v>
      </c>
      <c r="H10" s="8">
        <f t="shared" si="1"/>
        <v>2000</v>
      </c>
      <c r="I10" s="8">
        <f t="shared" si="2"/>
        <v>18000</v>
      </c>
      <c r="J10" s="9">
        <f t="shared" si="3"/>
        <v>3420</v>
      </c>
      <c r="K10" s="8">
        <v>0</v>
      </c>
      <c r="L10" s="8">
        <f t="shared" si="4"/>
        <v>21420</v>
      </c>
    </row>
    <row r="11" spans="1:12" x14ac:dyDescent="0.25">
      <c r="A11">
        <v>671</v>
      </c>
      <c r="B11" t="s">
        <v>16</v>
      </c>
      <c r="C11" s="6" t="s">
        <v>25</v>
      </c>
      <c r="D11" s="6">
        <v>20</v>
      </c>
      <c r="E11" s="6">
        <v>5256</v>
      </c>
      <c r="F11" s="6">
        <f t="shared" si="0"/>
        <v>105120</v>
      </c>
      <c r="G11" s="7">
        <v>0.05</v>
      </c>
      <c r="H11" s="8">
        <f t="shared" si="1"/>
        <v>5256</v>
      </c>
      <c r="I11" s="8">
        <f t="shared" si="2"/>
        <v>99864</v>
      </c>
      <c r="J11" s="9">
        <f t="shared" si="3"/>
        <v>18974.16</v>
      </c>
      <c r="K11" s="8">
        <v>0</v>
      </c>
      <c r="L11" s="8">
        <f t="shared" si="4"/>
        <v>118838.16</v>
      </c>
    </row>
    <row r="12" spans="1:12" x14ac:dyDescent="0.25">
      <c r="A12">
        <v>672</v>
      </c>
      <c r="B12" t="s">
        <v>17</v>
      </c>
      <c r="C12" s="6" t="s">
        <v>26</v>
      </c>
      <c r="D12" s="6">
        <v>20</v>
      </c>
      <c r="E12" s="6">
        <v>5148</v>
      </c>
      <c r="F12" s="6">
        <f t="shared" si="0"/>
        <v>102960</v>
      </c>
      <c r="G12" s="7">
        <v>0.1</v>
      </c>
      <c r="H12" s="8">
        <f t="shared" si="1"/>
        <v>10296</v>
      </c>
      <c r="I12" s="8">
        <f t="shared" si="2"/>
        <v>92664</v>
      </c>
      <c r="J12" s="9">
        <f t="shared" si="3"/>
        <v>17606.16</v>
      </c>
      <c r="K12" s="8">
        <v>0</v>
      </c>
      <c r="L12" s="8">
        <f t="shared" si="4"/>
        <v>110270.16</v>
      </c>
    </row>
    <row r="13" spans="1:12" x14ac:dyDescent="0.25">
      <c r="A13">
        <v>673</v>
      </c>
      <c r="B13" t="s">
        <v>18</v>
      </c>
      <c r="C13" s="6" t="s">
        <v>27</v>
      </c>
      <c r="D13" s="6">
        <v>20</v>
      </c>
      <c r="E13" s="6">
        <v>1990</v>
      </c>
      <c r="F13" s="6">
        <f t="shared" si="0"/>
        <v>39800</v>
      </c>
      <c r="G13" s="7">
        <v>0.1</v>
      </c>
      <c r="H13" s="8">
        <f t="shared" si="1"/>
        <v>3980</v>
      </c>
      <c r="I13" s="8">
        <f t="shared" si="2"/>
        <v>35820</v>
      </c>
      <c r="J13" s="9">
        <f t="shared" si="3"/>
        <v>6805.8</v>
      </c>
      <c r="K13" s="8">
        <v>0</v>
      </c>
      <c r="L13" s="8">
        <f t="shared" si="4"/>
        <v>42625.8</v>
      </c>
    </row>
    <row r="14" spans="1:12" x14ac:dyDescent="0.25">
      <c r="A14">
        <v>674</v>
      </c>
      <c r="B14" t="s">
        <v>19</v>
      </c>
      <c r="C14" s="6" t="s">
        <v>28</v>
      </c>
      <c r="D14" s="6">
        <v>20</v>
      </c>
      <c r="E14" s="6">
        <v>6986</v>
      </c>
      <c r="F14" s="6">
        <f t="shared" si="0"/>
        <v>139720</v>
      </c>
      <c r="G14" s="7">
        <v>0.05</v>
      </c>
      <c r="H14" s="8">
        <f t="shared" si="1"/>
        <v>6986</v>
      </c>
      <c r="I14" s="8">
        <f t="shared" si="2"/>
        <v>132734</v>
      </c>
      <c r="J14" s="9">
        <f t="shared" si="3"/>
        <v>25219.46</v>
      </c>
      <c r="K14" s="8"/>
      <c r="L14" s="8">
        <f t="shared" si="4"/>
        <v>157953.46</v>
      </c>
    </row>
    <row r="15" spans="1:12" x14ac:dyDescent="0.25">
      <c r="C15" s="6"/>
      <c r="D15" s="6"/>
      <c r="E15" s="6"/>
      <c r="F15" s="6"/>
      <c r="G15" s="7"/>
      <c r="H15" s="8"/>
      <c r="I15" s="8"/>
      <c r="J15" s="9"/>
      <c r="K15" s="8"/>
      <c r="L15" s="8"/>
    </row>
    <row r="16" spans="1:12" x14ac:dyDescent="0.25">
      <c r="C16" s="6"/>
      <c r="D16" s="6"/>
      <c r="E16" s="6"/>
      <c r="F16" s="6"/>
      <c r="G16" s="7"/>
      <c r="H16" s="8"/>
      <c r="I16" s="8"/>
      <c r="J16" s="11" t="s">
        <v>11</v>
      </c>
      <c r="K16" s="11"/>
      <c r="L16" s="8">
        <f>SUM(L6:L14)</f>
        <v>2171702.88</v>
      </c>
    </row>
    <row r="17" spans="3:12" x14ac:dyDescent="0.25">
      <c r="C17" s="6"/>
      <c r="D17" s="6"/>
      <c r="E17" s="6"/>
      <c r="F17" s="6"/>
      <c r="G17" s="7"/>
      <c r="H17" s="8"/>
      <c r="I17" s="8"/>
      <c r="J17" s="11" t="s">
        <v>32</v>
      </c>
      <c r="K17" s="11"/>
      <c r="L17" s="8">
        <f>AVERAGE(L6:L14)</f>
        <v>241300.31999999998</v>
      </c>
    </row>
    <row r="18" spans="3:12" x14ac:dyDescent="0.25">
      <c r="C18" s="6"/>
      <c r="D18" s="6"/>
      <c r="E18" s="6"/>
      <c r="F18" s="6"/>
      <c r="G18" s="7"/>
      <c r="H18" s="8"/>
      <c r="I18" s="8"/>
      <c r="J18" s="11" t="s">
        <v>33</v>
      </c>
      <c r="K18" s="11"/>
      <c r="L18" s="8">
        <f>MAX(L6:L16)</f>
        <v>2171702.88</v>
      </c>
    </row>
    <row r="19" spans="3:12" x14ac:dyDescent="0.25">
      <c r="C19" s="6"/>
      <c r="D19" s="6"/>
      <c r="E19" s="6"/>
      <c r="F19" s="6"/>
      <c r="G19" s="7"/>
      <c r="H19" s="8"/>
      <c r="I19" s="8"/>
      <c r="J19" s="11" t="s">
        <v>34</v>
      </c>
      <c r="K19" s="11"/>
      <c r="L19" s="8">
        <f>MIN(L6:L14)</f>
        <v>17136</v>
      </c>
    </row>
  </sheetData>
  <mergeCells count="5">
    <mergeCell ref="J16:K16"/>
    <mergeCell ref="J17:K17"/>
    <mergeCell ref="J18:K18"/>
    <mergeCell ref="J19:K19"/>
    <mergeCell ref="C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CONTADORA</dc:creator>
  <cp:lastModifiedBy>CONTADORA</cp:lastModifiedBy>
  <dcterms:created xsi:type="dcterms:W3CDTF">2018-10-12T19:09:26Z</dcterms:created>
  <dcterms:modified xsi:type="dcterms:W3CDTF">2018-10-12T19:48:26Z</dcterms:modified>
</cp:coreProperties>
</file>