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"/>
    </mc:Choice>
  </mc:AlternateContent>
  <xr:revisionPtr revIDLastSave="0" documentId="8_{B3D45290-3D39-4B53-8CEF-FCDF58087E42}" xr6:coauthVersionLast="37" xr6:coauthVersionMax="37" xr10:uidLastSave="{00000000-0000-0000-0000-000000000000}"/>
  <bookViews>
    <workbookView xWindow="0" yWindow="0" windowWidth="20400" windowHeight="7545" xr2:uid="{00000000-000D-0000-FFFF-FFFF00000000}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7" i="1"/>
  <c r="F8" i="1"/>
  <c r="F9" i="1"/>
  <c r="F10" i="1"/>
  <c r="F11" i="1"/>
  <c r="F12" i="1"/>
  <c r="F13" i="1"/>
  <c r="F14" i="1"/>
  <c r="F7" i="1"/>
  <c r="I8" i="1" l="1"/>
  <c r="L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7" i="1"/>
  <c r="L7" i="1" s="1"/>
  <c r="H8" i="1"/>
  <c r="H9" i="1"/>
  <c r="H10" i="1"/>
  <c r="H11" i="1"/>
  <c r="H12" i="1"/>
  <c r="H13" i="1"/>
  <c r="H14" i="1"/>
  <c r="H7" i="1"/>
  <c r="G11" i="1"/>
  <c r="E8" i="1"/>
  <c r="E9" i="1"/>
  <c r="E10" i="1"/>
  <c r="E11" i="1"/>
  <c r="E12" i="1"/>
  <c r="G12" i="1" s="1"/>
  <c r="J12" i="1" s="1"/>
  <c r="E13" i="1"/>
  <c r="E14" i="1"/>
  <c r="G14" i="1" s="1"/>
  <c r="J14" i="1" s="1"/>
  <c r="E7" i="1"/>
  <c r="G8" i="1"/>
  <c r="J8" i="1" s="1"/>
  <c r="G9" i="1"/>
  <c r="J9" i="1" s="1"/>
  <c r="G10" i="1"/>
  <c r="J10" i="1" s="1"/>
  <c r="G13" i="1"/>
  <c r="J13" i="1" s="1"/>
  <c r="J4" i="1"/>
  <c r="J11" i="1" l="1"/>
  <c r="L11" i="1"/>
  <c r="G7" i="1"/>
  <c r="J7" i="1" s="1"/>
</calcChain>
</file>

<file path=xl/sharedStrings.xml><?xml version="1.0" encoding="utf-8"?>
<sst xmlns="http://schemas.openxmlformats.org/spreadsheetml/2006/main" count="91" uniqueCount="75">
  <si>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</si>
  <si>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</si>
  <si>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</si>
  <si>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</si>
  <si>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</si>
  <si>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</si>
  <si>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</si>
  <si>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</si>
  <si>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</si>
  <si>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</si>
  <si>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</si>
  <si>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</si>
  <si>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</si>
  <si>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</si>
  <si>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</si>
  <si>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</si>
  <si>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</si>
  <si>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</si>
  <si>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</si>
  <si>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</si>
  <si>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</si>
  <si>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</si>
  <si>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</si>
  <si>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</si>
  <si>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</si>
  <si>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</si>
  <si>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</si>
  <si>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</si>
  <si>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</si>
  <si>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</si>
  <si>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</si>
  <si>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</si>
  <si>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</si>
  <si>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</si>
  <si>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</si>
  <si>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</si>
  <si>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</si>
  <si>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</si>
  <si>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</si>
  <si>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</si>
  <si>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</si>
  <si>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</si>
  <si>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</si>
  <si>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</si>
  <si>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</si>
  <si>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</si>
  <si>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</si>
  <si>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</si>
  <si>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</si>
  <si>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</si>
  <si>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</si>
  <si>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</si>
  <si>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</si>
  <si>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</si>
  <si>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</si>
  <si>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</si>
  <si>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</si>
  <si>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</si>
  <si>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</si>
  <si>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</si>
  <si>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</si>
  <si>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</si>
  <si>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</si>
  <si>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</si>
  <si>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</si>
  <si>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</si>
  <si>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</si>
  <si>
    <t>Entradas*18%</t>
  </si>
  <si>
    <t>Entradas*14%</t>
  </si>
  <si>
    <t>Salidas*12%</t>
  </si>
  <si>
    <t>Salidas*9%</t>
  </si>
  <si>
    <t>BUENA DEMANDA</t>
  </si>
  <si>
    <t>MALA DEMANDA</t>
  </si>
  <si>
    <t>ANALIZAR DEVOLUCION</t>
  </si>
  <si>
    <t>DEVOLUCION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</si>
</sst>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3" fontId="4" fillId="2" borderId="7" xfId="0" applyNumberFormat="1" applyFont="1" applyFill="1" applyBorder="1"/>
    <xf numFmtId="0" fontId="4" fillId="2" borderId="7" xfId="0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</xdr:row>
      <xdr:rowOff>9526</xdr:rowOff>
    </xdr:from>
    <xdr:to>
      <xdr:col>4</xdr:col>
      <xdr:colOff>752476</xdr:colOff>
      <xdr:row>13</xdr:row>
      <xdr:rowOff>9526</xdr:rowOff>
    </xdr:to>
    <xdr:sp macro="" textlink="">
      <xdr:nvSpPr>
        <xdr:cNvPr id="2" name="Combinar 1">
          <a:extLst>
            <a:ext uri="{FF2B5EF4-FFF2-40B4-BE49-F238E27FC236}">
              <a16:creationId xmlns:a16="http://schemas.microsoft.com/office/drawing/2014/main" id="{028B5CA1-0DF1-4448-BC13-0849F5CE92ED}"/>
            </a:ext>
          </a:extLst>
        </xdr:cNvPr>
        <xdr:cNvSpPr/>
      </xdr:nvSpPr>
      <xdr:spPr>
        <a:xfrm>
          <a:off x="771526" y="171451"/>
          <a:ext cx="3028950" cy="19431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Entradas&gt;=50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1</xdr:col>
      <xdr:colOff>0</xdr:colOff>
      <xdr:row>13</xdr:row>
      <xdr:rowOff>57150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56DB0B70-657D-46D7-8DE7-134039EDD7D4}"/>
            </a:ext>
          </a:extLst>
        </xdr:cNvPr>
        <xdr:cNvCxnSpPr/>
      </xdr:nvCxnSpPr>
      <xdr:spPr>
        <a:xfrm>
          <a:off x="762000" y="180975"/>
          <a:ext cx="0" cy="1981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</xdr:row>
      <xdr:rowOff>19050</xdr:rowOff>
    </xdr:from>
    <xdr:to>
      <xdr:col>5</xdr:col>
      <xdr:colOff>0</xdr:colOff>
      <xdr:row>13</xdr:row>
      <xdr:rowOff>19050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B120441C-80AA-477A-A6F3-EDA724C8B01C}"/>
            </a:ext>
          </a:extLst>
        </xdr:cNvPr>
        <xdr:cNvCxnSpPr/>
      </xdr:nvCxnSpPr>
      <xdr:spPr>
        <a:xfrm>
          <a:off x="3810000" y="180975"/>
          <a:ext cx="0" cy="1943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19050</xdr:rowOff>
    </xdr:from>
    <xdr:to>
      <xdr:col>4</xdr:col>
      <xdr:colOff>752475</xdr:colOff>
      <xdr:row>33</xdr:row>
      <xdr:rowOff>142875</xdr:rowOff>
    </xdr:to>
    <xdr:sp macro="" textlink="">
      <xdr:nvSpPr>
        <xdr:cNvPr id="5" name="Combinar 6">
          <a:extLst>
            <a:ext uri="{FF2B5EF4-FFF2-40B4-BE49-F238E27FC236}">
              <a16:creationId xmlns:a16="http://schemas.microsoft.com/office/drawing/2014/main" id="{4ECFB76F-895C-4300-86F4-2DD73769DFED}"/>
            </a:ext>
          </a:extLst>
        </xdr:cNvPr>
        <xdr:cNvSpPr/>
      </xdr:nvSpPr>
      <xdr:spPr>
        <a:xfrm>
          <a:off x="762000" y="3743325"/>
          <a:ext cx="3038475" cy="17430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Salidas&gt;25</a:t>
          </a: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34</xdr:row>
      <xdr:rowOff>133350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9A52B7F9-D040-4750-BE9F-3FA369BBC03F}"/>
            </a:ext>
          </a:extLst>
        </xdr:cNvPr>
        <xdr:cNvCxnSpPr/>
      </xdr:nvCxnSpPr>
      <xdr:spPr>
        <a:xfrm>
          <a:off x="762000" y="372427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23</xdr:row>
      <xdr:rowOff>47625</xdr:rowOff>
    </xdr:from>
    <xdr:to>
      <xdr:col>5</xdr:col>
      <xdr:colOff>19050</xdr:colOff>
      <xdr:row>34</xdr:row>
      <xdr:rowOff>57150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0B525469-F629-4112-A772-4D74F2D6BC5B}"/>
            </a:ext>
          </a:extLst>
        </xdr:cNvPr>
        <xdr:cNvCxnSpPr/>
      </xdr:nvCxnSpPr>
      <xdr:spPr>
        <a:xfrm>
          <a:off x="3829050" y="3771900"/>
          <a:ext cx="0" cy="1790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752475</xdr:colOff>
      <xdr:row>42</xdr:row>
      <xdr:rowOff>0</xdr:rowOff>
    </xdr:from>
    <xdr:to>
      <xdr:col>5</xdr:col>
      <xdr:colOff>9525</xdr:colOff>
      <xdr:row>52</xdr:row>
      <xdr:rowOff>47625</xdr:rowOff>
    </xdr:to>
    <xdr:sp macro="" textlink="">
      <xdr:nvSpPr>
        <xdr:cNvPr id="8" name="Combinar 11">
          <a:extLst>
            <a:ext uri="{FF2B5EF4-FFF2-40B4-BE49-F238E27FC236}">
              <a16:creationId xmlns:a16="http://schemas.microsoft.com/office/drawing/2014/main" id="{F7740482-E1A8-446D-B732-DFD883507BBB}"/>
            </a:ext>
          </a:extLst>
        </xdr:cNvPr>
        <xdr:cNvSpPr/>
      </xdr:nvSpPr>
      <xdr:spPr>
        <a:xfrm>
          <a:off x="752475" y="6800850"/>
          <a:ext cx="3067050" cy="16668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Inventario final</a:t>
          </a:r>
          <a:r>
            <a:rPr lang="es-ES" sz="1100" baseline="0"/>
            <a:t> &lt;80</a:t>
          </a:r>
          <a:endParaRPr lang="es-ES" sz="1100"/>
        </a:p>
      </xdr:txBody>
    </xdr:sp>
    <xdr:clientData/>
  </xdr:twoCellAnchor>
  <xdr:twoCellAnchor>
    <xdr:from>
      <xdr:col>0</xdr:col>
      <xdr:colOff>742950</xdr:colOff>
      <xdr:row>41</xdr:row>
      <xdr:rowOff>152400</xdr:rowOff>
    </xdr:from>
    <xdr:to>
      <xdr:col>0</xdr:col>
      <xdr:colOff>742950</xdr:colOff>
      <xdr:row>53</xdr:row>
      <xdr:rowOff>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E80F8978-27C5-42A0-91E5-5F856ED0F861}"/>
            </a:ext>
          </a:extLst>
        </xdr:cNvPr>
        <xdr:cNvCxnSpPr/>
      </xdr:nvCxnSpPr>
      <xdr:spPr>
        <a:xfrm>
          <a:off x="742950" y="6791325"/>
          <a:ext cx="0" cy="1790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42</xdr:row>
      <xdr:rowOff>28575</xdr:rowOff>
    </xdr:from>
    <xdr:to>
      <xdr:col>5</xdr:col>
      <xdr:colOff>9525</xdr:colOff>
      <xdr:row>52</xdr:row>
      <xdr:rowOff>85725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3F6C8336-B41F-4DA3-B6B1-65AEC96365B9}"/>
            </a:ext>
          </a:extLst>
        </xdr:cNvPr>
        <xdr:cNvCxnSpPr/>
      </xdr:nvCxnSpPr>
      <xdr:spPr>
        <a:xfrm>
          <a:off x="3819525" y="6829425"/>
          <a:ext cx="0" cy="1676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61</xdr:row>
      <xdr:rowOff>0</xdr:rowOff>
    </xdr:from>
    <xdr:to>
      <xdr:col>5</xdr:col>
      <xdr:colOff>19050</xdr:colOff>
      <xdr:row>71</xdr:row>
      <xdr:rowOff>47625</xdr:rowOff>
    </xdr:to>
    <xdr:sp macro="" textlink="">
      <xdr:nvSpPr>
        <xdr:cNvPr id="11" name="Combinar 16">
          <a:extLst>
            <a:ext uri="{FF2B5EF4-FFF2-40B4-BE49-F238E27FC236}">
              <a16:creationId xmlns:a16="http://schemas.microsoft.com/office/drawing/2014/main" id="{3FA05F4A-CC3B-45FA-9FA2-03CE7FEAF0DA}"/>
            </a:ext>
          </a:extLst>
        </xdr:cNvPr>
        <xdr:cNvSpPr/>
      </xdr:nvSpPr>
      <xdr:spPr>
        <a:xfrm>
          <a:off x="762000" y="9877425"/>
          <a:ext cx="3067050" cy="16668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Devolucion</a:t>
          </a:r>
          <a:r>
            <a:rPr lang="es-ES" sz="1100" baseline="0"/>
            <a:t> en salida &gt;3</a:t>
          </a:r>
          <a:endParaRPr lang="es-ES" sz="1100"/>
        </a:p>
      </xdr:txBody>
    </xdr:sp>
    <xdr:clientData/>
  </xdr:twoCellAnchor>
  <xdr:twoCellAnchor>
    <xdr:from>
      <xdr:col>1</xdr:col>
      <xdr:colOff>9525</xdr:colOff>
      <xdr:row>61</xdr:row>
      <xdr:rowOff>9525</xdr:rowOff>
    </xdr:from>
    <xdr:to>
      <xdr:col>1</xdr:col>
      <xdr:colOff>9525</xdr:colOff>
      <xdr:row>71</xdr:row>
      <xdr:rowOff>38100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FD93CC0C-7AD1-4469-9349-0B28A8FD1B5D}"/>
            </a:ext>
          </a:extLst>
        </xdr:cNvPr>
        <xdr:cNvCxnSpPr/>
      </xdr:nvCxnSpPr>
      <xdr:spPr>
        <a:xfrm>
          <a:off x="771525" y="9886950"/>
          <a:ext cx="0" cy="1647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61</xdr:row>
      <xdr:rowOff>47625</xdr:rowOff>
    </xdr:from>
    <xdr:to>
      <xdr:col>5</xdr:col>
      <xdr:colOff>19050</xdr:colOff>
      <xdr:row>71</xdr:row>
      <xdr:rowOff>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36A1F877-890D-4B18-895A-0864776A18E3}"/>
            </a:ext>
          </a:extLst>
        </xdr:cNvPr>
        <xdr:cNvCxnSpPr/>
      </xdr:nvCxnSpPr>
      <xdr:spPr>
        <a:xfrm>
          <a:off x="3829050" y="9925050"/>
          <a:ext cx="0" cy="1571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="112" zoomScaleNormal="112" workbookViewId="0">
      <selection activeCell="G18" sqref="G18"/>
    </sheetView>
  </sheetViews>
  <sheetFormatPr baseColWidth="10" defaultRowHeight="12.75" x14ac:dyDescent="0.2"/>
  <cols>
    <col min="1" max="1" width="26.5703125" style="1" customWidth="1"/>
    <col min="2" max="2" width="18.4257812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4.42578125" style="1" bestFit="1" customWidth="1"/>
    <col min="12" max="12" width="23.5703125" style="1" customWidth="1"/>
    <col min="13" max="16384" width="11.42578125" style="1"/>
  </cols>
  <sheetData>
    <row r="1" spans="1:12" ht="36" x14ac:dyDescent="0.55000000000000004">
      <c r="A1" s="49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13.5" thickBot="1" x14ac:dyDescent="0.25">
      <c r="A2" s="52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 x14ac:dyDescent="0.2">
      <c r="A3" s="14" t="s">
        <v>35</v>
      </c>
      <c r="B3" s="15"/>
      <c r="C3" s="15"/>
      <c r="D3" s="15"/>
      <c r="E3" s="15"/>
      <c r="F3" s="15"/>
      <c r="G3" s="15"/>
      <c r="H3" s="16" t="s">
        <v>37</v>
      </c>
      <c r="I3" s="17"/>
      <c r="J3" s="16"/>
      <c r="K3" s="18"/>
      <c r="L3" s="17"/>
    </row>
    <row r="4" spans="1:12" ht="13.5" thickBot="1" x14ac:dyDescent="0.25">
      <c r="A4" s="14" t="s">
        <v>36</v>
      </c>
      <c r="B4" s="15"/>
      <c r="C4" s="15"/>
      <c r="D4" s="15"/>
      <c r="E4" s="15"/>
      <c r="F4" s="15"/>
      <c r="G4" s="15"/>
      <c r="H4" s="20" t="s">
        <v>38</v>
      </c>
      <c r="I4" s="21"/>
      <c r="J4" s="22">
        <f ca="1">TODAY()</f>
        <v>43391</v>
      </c>
      <c r="K4" s="15"/>
      <c r="L4" s="21"/>
    </row>
    <row r="5" spans="1:12" ht="13.5" thickBot="1" x14ac:dyDescent="0.25">
      <c r="A5" s="46" t="s">
        <v>14</v>
      </c>
      <c r="B5" s="47"/>
      <c r="C5" s="48"/>
      <c r="D5" s="23" t="s">
        <v>3</v>
      </c>
      <c r="E5" s="23" t="s">
        <v>5</v>
      </c>
      <c r="F5" s="23" t="s">
        <v>6</v>
      </c>
      <c r="G5" s="23" t="s">
        <v>3</v>
      </c>
      <c r="H5" s="23" t="s">
        <v>8</v>
      </c>
      <c r="I5" s="23" t="s">
        <v>8</v>
      </c>
      <c r="J5" s="23" t="s">
        <v>3</v>
      </c>
      <c r="K5" s="23" t="s">
        <v>10</v>
      </c>
      <c r="L5" s="23" t="s">
        <v>12</v>
      </c>
    </row>
    <row r="6" spans="1:12" ht="13.5" thickBot="1" x14ac:dyDescent="0.25">
      <c r="A6" s="19" t="s">
        <v>0</v>
      </c>
      <c r="B6" s="19" t="s">
        <v>1</v>
      </c>
      <c r="C6" s="19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</row>
    <row r="7" spans="1:12" ht="13.5" thickBot="1" x14ac:dyDescent="0.25">
      <c r="A7" s="26" t="s">
        <v>15</v>
      </c>
      <c r="B7" s="26" t="s">
        <v>23</v>
      </c>
      <c r="C7" s="26" t="s">
        <v>31</v>
      </c>
      <c r="D7" s="27">
        <v>68</v>
      </c>
      <c r="E7" s="27">
        <f>+D7*$E$6</f>
        <v>51</v>
      </c>
      <c r="F7" s="27">
        <f>+(D7+E7)*$F$6</f>
        <v>41.65</v>
      </c>
      <c r="G7" s="27">
        <f>+D7+E7-F7</f>
        <v>77.349999999999994</v>
      </c>
      <c r="H7" s="27">
        <f>IF(E7&gt;=50,E7*18%,E7*14%)</f>
        <v>9.18</v>
      </c>
      <c r="I7" s="27">
        <f>IF(F7&gt;25,F7*12%,F7*9%)</f>
        <v>4.9979999999999993</v>
      </c>
      <c r="J7" s="27">
        <f>+G7-H7+I7</f>
        <v>73.167999999999992</v>
      </c>
      <c r="K7" s="26" t="str">
        <f>IF(J7&lt;80,"Buena demanda", "Mala demanda")</f>
        <v>Buena demanda</v>
      </c>
      <c r="L7" s="26" t="str">
        <f>IF(I7&gt;3,"Analizar devolución","Devolución normal")</f>
        <v>Analizar devolución</v>
      </c>
    </row>
    <row r="8" spans="1:12" ht="13.5" thickBot="1" x14ac:dyDescent="0.25">
      <c r="A8" s="28" t="s">
        <v>16</v>
      </c>
      <c r="B8" s="28" t="s">
        <v>24</v>
      </c>
      <c r="C8" s="28" t="s">
        <v>32</v>
      </c>
      <c r="D8" s="29">
        <v>85</v>
      </c>
      <c r="E8" s="27">
        <f t="shared" ref="E8:E14" si="0">+D8*$E$6</f>
        <v>63.75</v>
      </c>
      <c r="F8" s="27">
        <f t="shared" ref="F8:F14" si="1">+(D8+E8)*$F$6</f>
        <v>52.0625</v>
      </c>
      <c r="G8" s="27">
        <f t="shared" ref="G8:G14" si="2">+D8+E8-F8</f>
        <v>96.6875</v>
      </c>
      <c r="H8" s="27">
        <f t="shared" ref="H8:H14" si="3">IF(E8&gt;=50,E8*18%,E8*14%)</f>
        <v>11.475</v>
      </c>
      <c r="I8" s="27">
        <f t="shared" ref="I8:I14" si="4">IF(F8&gt;25,F8*12%,F8*9%)</f>
        <v>6.2474999999999996</v>
      </c>
      <c r="J8" s="27">
        <f t="shared" ref="J8:J14" si="5">+G8-H8+I8</f>
        <v>91.460000000000008</v>
      </c>
      <c r="K8" s="26" t="str">
        <f t="shared" ref="K8:K14" si="6">IF(J8&lt;80,"Buena demanda", "Mala demanda")</f>
        <v>Mala demanda</v>
      </c>
      <c r="L8" s="26" t="str">
        <f t="shared" ref="L8:L14" si="7">IF(I8&gt;3,"Analizar devolución","Devolución normal")</f>
        <v>Analizar devolución</v>
      </c>
    </row>
    <row r="9" spans="1:12" ht="13.5" thickBot="1" x14ac:dyDescent="0.25">
      <c r="A9" s="28" t="s">
        <v>17</v>
      </c>
      <c r="B9" s="28" t="s">
        <v>25</v>
      </c>
      <c r="C9" s="28" t="s">
        <v>32</v>
      </c>
      <c r="D9" s="29">
        <v>32</v>
      </c>
      <c r="E9" s="27">
        <f t="shared" si="0"/>
        <v>24</v>
      </c>
      <c r="F9" s="27">
        <f t="shared" si="1"/>
        <v>19.599999999999998</v>
      </c>
      <c r="G9" s="27">
        <f t="shared" si="2"/>
        <v>36.400000000000006</v>
      </c>
      <c r="H9" s="27">
        <f t="shared" si="3"/>
        <v>3.3600000000000003</v>
      </c>
      <c r="I9" s="27">
        <f t="shared" si="4"/>
        <v>1.7639999999999998</v>
      </c>
      <c r="J9" s="27">
        <f t="shared" si="5"/>
        <v>34.804000000000009</v>
      </c>
      <c r="K9" s="26" t="str">
        <f t="shared" si="6"/>
        <v>Buena demanda</v>
      </c>
      <c r="L9" s="26" t="str">
        <f t="shared" si="7"/>
        <v>Devolución normal</v>
      </c>
    </row>
    <row r="10" spans="1:12" ht="13.5" thickBot="1" x14ac:dyDescent="0.25">
      <c r="A10" s="28" t="s">
        <v>18</v>
      </c>
      <c r="B10" s="28" t="s">
        <v>26</v>
      </c>
      <c r="C10" s="28" t="s">
        <v>33</v>
      </c>
      <c r="D10" s="29">
        <v>5</v>
      </c>
      <c r="E10" s="27">
        <f t="shared" si="0"/>
        <v>3.75</v>
      </c>
      <c r="F10" s="27">
        <f t="shared" si="1"/>
        <v>3.0625</v>
      </c>
      <c r="G10" s="27">
        <f t="shared" si="2"/>
        <v>5.6875</v>
      </c>
      <c r="H10" s="27">
        <f t="shared" si="3"/>
        <v>0.52500000000000002</v>
      </c>
      <c r="I10" s="27">
        <f t="shared" si="4"/>
        <v>0.27562500000000001</v>
      </c>
      <c r="J10" s="27">
        <f t="shared" si="5"/>
        <v>5.4381249999999994</v>
      </c>
      <c r="K10" s="26" t="str">
        <f t="shared" si="6"/>
        <v>Buena demanda</v>
      </c>
      <c r="L10" s="26" t="str">
        <f t="shared" si="7"/>
        <v>Devolución normal</v>
      </c>
    </row>
    <row r="11" spans="1:12" ht="13.5" thickBot="1" x14ac:dyDescent="0.25">
      <c r="A11" s="28" t="s">
        <v>19</v>
      </c>
      <c r="B11" s="28" t="s">
        <v>27</v>
      </c>
      <c r="C11" s="28" t="s">
        <v>31</v>
      </c>
      <c r="D11" s="29">
        <v>90</v>
      </c>
      <c r="E11" s="27">
        <f t="shared" si="0"/>
        <v>67.5</v>
      </c>
      <c r="F11" s="27">
        <f t="shared" si="1"/>
        <v>55.125</v>
      </c>
      <c r="G11" s="27">
        <f t="shared" si="2"/>
        <v>102.375</v>
      </c>
      <c r="H11" s="27">
        <f t="shared" si="3"/>
        <v>12.15</v>
      </c>
      <c r="I11" s="27">
        <f t="shared" si="4"/>
        <v>6.6149999999999993</v>
      </c>
      <c r="J11" s="27">
        <f t="shared" si="5"/>
        <v>96.839999999999989</v>
      </c>
      <c r="K11" s="26" t="str">
        <f t="shared" si="6"/>
        <v>Mala demanda</v>
      </c>
      <c r="L11" s="26" t="str">
        <f t="shared" si="7"/>
        <v>Analizar devolución</v>
      </c>
    </row>
    <row r="12" spans="1:12" ht="13.5" thickBot="1" x14ac:dyDescent="0.25">
      <c r="A12" s="28" t="s">
        <v>20</v>
      </c>
      <c r="B12" s="28" t="s">
        <v>28</v>
      </c>
      <c r="C12" s="28" t="s">
        <v>31</v>
      </c>
      <c r="D12" s="29">
        <v>30</v>
      </c>
      <c r="E12" s="27">
        <f t="shared" si="0"/>
        <v>22.5</v>
      </c>
      <c r="F12" s="27">
        <f t="shared" si="1"/>
        <v>18.375</v>
      </c>
      <c r="G12" s="27">
        <f t="shared" si="2"/>
        <v>34.125</v>
      </c>
      <c r="H12" s="27">
        <f t="shared" si="3"/>
        <v>3.1500000000000004</v>
      </c>
      <c r="I12" s="27">
        <f t="shared" si="4"/>
        <v>1.6537499999999998</v>
      </c>
      <c r="J12" s="27">
        <f t="shared" si="5"/>
        <v>32.628750000000004</v>
      </c>
      <c r="K12" s="26" t="str">
        <f t="shared" si="6"/>
        <v>Buena demanda</v>
      </c>
      <c r="L12" s="26" t="str">
        <f t="shared" si="7"/>
        <v>Devolución normal</v>
      </c>
    </row>
    <row r="13" spans="1:12" ht="13.5" thickBot="1" x14ac:dyDescent="0.25">
      <c r="A13" s="28" t="s">
        <v>21</v>
      </c>
      <c r="B13" s="28" t="s">
        <v>29</v>
      </c>
      <c r="C13" s="28" t="s">
        <v>32</v>
      </c>
      <c r="D13" s="29">
        <v>45</v>
      </c>
      <c r="E13" s="27">
        <f t="shared" si="0"/>
        <v>33.75</v>
      </c>
      <c r="F13" s="27">
        <f t="shared" si="1"/>
        <v>27.5625</v>
      </c>
      <c r="G13" s="27">
        <f t="shared" si="2"/>
        <v>51.1875</v>
      </c>
      <c r="H13" s="27">
        <f t="shared" si="3"/>
        <v>4.7250000000000005</v>
      </c>
      <c r="I13" s="27">
        <f t="shared" si="4"/>
        <v>3.3074999999999997</v>
      </c>
      <c r="J13" s="27">
        <f t="shared" si="5"/>
        <v>49.769999999999996</v>
      </c>
      <c r="K13" s="26" t="str">
        <f t="shared" si="6"/>
        <v>Buena demanda</v>
      </c>
      <c r="L13" s="26" t="str">
        <f t="shared" si="7"/>
        <v>Analizar devolución</v>
      </c>
    </row>
    <row r="14" spans="1:12" ht="13.5" thickBot="1" x14ac:dyDescent="0.25">
      <c r="A14" s="30" t="s">
        <v>22</v>
      </c>
      <c r="B14" s="30" t="s">
        <v>30</v>
      </c>
      <c r="C14" s="30" t="s">
        <v>33</v>
      </c>
      <c r="D14" s="31">
        <v>10</v>
      </c>
      <c r="E14" s="27">
        <f t="shared" si="0"/>
        <v>7.5</v>
      </c>
      <c r="F14" s="27">
        <f t="shared" si="1"/>
        <v>6.125</v>
      </c>
      <c r="G14" s="27">
        <f t="shared" si="2"/>
        <v>11.375</v>
      </c>
      <c r="H14" s="27">
        <f t="shared" si="3"/>
        <v>1.05</v>
      </c>
      <c r="I14" s="27">
        <f t="shared" si="4"/>
        <v>0.55125000000000002</v>
      </c>
      <c r="J14" s="27">
        <f t="shared" si="5"/>
        <v>10.876249999999999</v>
      </c>
      <c r="K14" s="26" t="str">
        <f t="shared" si="6"/>
        <v>Buena demanda</v>
      </c>
      <c r="L14" s="26" t="str">
        <f t="shared" si="7"/>
        <v>Devolución normal</v>
      </c>
    </row>
    <row r="15" spans="1:12" ht="13.5" thickBot="1" x14ac:dyDescent="0.25">
      <c r="A15" s="2"/>
      <c r="B15" s="3"/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2" ht="13.5" thickBot="1" x14ac:dyDescent="0.25">
      <c r="A16" s="32" t="s">
        <v>34</v>
      </c>
      <c r="B16" s="33"/>
      <c r="C16" s="33"/>
      <c r="D16" s="33"/>
      <c r="E16" s="35"/>
      <c r="F16" s="38"/>
      <c r="G16" s="39"/>
      <c r="H16" s="39"/>
      <c r="I16" s="39"/>
      <c r="J16" s="39"/>
      <c r="K16" s="39"/>
      <c r="L16" s="40"/>
    </row>
    <row r="17" spans="1:12" ht="13.5" thickBot="1" x14ac:dyDescent="0.25">
      <c r="A17" s="32" t="s">
        <v>57</v>
      </c>
      <c r="B17" s="33"/>
      <c r="C17" s="33"/>
      <c r="D17" s="33"/>
      <c r="E17" s="36"/>
      <c r="F17" s="41"/>
      <c r="G17" s="3"/>
      <c r="H17" s="3"/>
      <c r="I17" s="3"/>
      <c r="J17" s="3"/>
      <c r="K17" s="3"/>
      <c r="L17" s="42"/>
    </row>
    <row r="18" spans="1:12" ht="13.5" thickBot="1" x14ac:dyDescent="0.25">
      <c r="A18" s="32" t="s">
        <v>58</v>
      </c>
      <c r="B18" s="33"/>
      <c r="C18" s="33"/>
      <c r="D18" s="33"/>
      <c r="E18" s="36"/>
      <c r="F18" s="41"/>
      <c r="G18" s="3"/>
      <c r="H18" s="3"/>
      <c r="I18" s="3"/>
      <c r="J18" s="3"/>
      <c r="K18" s="3"/>
      <c r="L18" s="42"/>
    </row>
    <row r="19" spans="1:12" ht="13.5" thickBot="1" x14ac:dyDescent="0.25">
      <c r="A19" s="32" t="s">
        <v>59</v>
      </c>
      <c r="B19" s="33"/>
      <c r="C19" s="33"/>
      <c r="D19" s="33"/>
      <c r="E19" s="36"/>
      <c r="F19" s="41"/>
      <c r="G19" s="3"/>
      <c r="H19" s="3"/>
      <c r="I19" s="3"/>
      <c r="J19" s="3"/>
      <c r="K19" s="3"/>
      <c r="L19" s="42"/>
    </row>
    <row r="20" spans="1:12" ht="13.5" thickBot="1" x14ac:dyDescent="0.25">
      <c r="A20" s="32" t="s">
        <v>60</v>
      </c>
      <c r="B20" s="33"/>
      <c r="C20" s="33"/>
      <c r="D20" s="34"/>
      <c r="E20" s="37"/>
      <c r="F20" s="41"/>
      <c r="G20" s="3"/>
      <c r="H20" s="3"/>
      <c r="I20" s="3"/>
      <c r="J20" s="3"/>
      <c r="K20" s="3"/>
      <c r="L20" s="42"/>
    </row>
    <row r="21" spans="1:12" ht="13.5" thickBot="1" x14ac:dyDescent="0.25">
      <c r="A21" s="32" t="s">
        <v>61</v>
      </c>
      <c r="B21" s="33"/>
      <c r="C21" s="33"/>
      <c r="D21" s="34"/>
      <c r="E21" s="37"/>
      <c r="F21" s="41"/>
      <c r="G21" s="3"/>
      <c r="H21" s="3"/>
      <c r="I21" s="3"/>
      <c r="J21" s="3"/>
      <c r="K21" s="3"/>
      <c r="L21" s="42"/>
    </row>
    <row r="22" spans="1:12" ht="13.5" thickBot="1" x14ac:dyDescent="0.25">
      <c r="A22" s="32" t="s">
        <v>62</v>
      </c>
      <c r="B22" s="33"/>
      <c r="C22" s="33"/>
      <c r="D22" s="34"/>
      <c r="E22" s="37"/>
      <c r="F22" s="41"/>
      <c r="G22" s="3"/>
      <c r="H22" s="3"/>
      <c r="I22" s="3"/>
      <c r="J22" s="3"/>
      <c r="K22" s="3"/>
      <c r="L22" s="42"/>
    </row>
    <row r="23" spans="1:12" ht="13.5" thickBot="1" x14ac:dyDescent="0.25">
      <c r="A23" s="32" t="s">
        <v>63</v>
      </c>
      <c r="B23" s="33"/>
      <c r="C23" s="33"/>
      <c r="D23" s="34"/>
      <c r="E23" s="37"/>
      <c r="F23" s="43"/>
      <c r="G23" s="44"/>
      <c r="H23" s="44"/>
      <c r="I23" s="44"/>
      <c r="J23" s="44"/>
      <c r="K23" s="44"/>
      <c r="L23" s="45"/>
    </row>
    <row r="25" spans="1:12" ht="15.75" x14ac:dyDescent="0.25">
      <c r="A25" s="8" t="s">
        <v>64</v>
      </c>
    </row>
    <row r="27" spans="1:12" ht="15.75" x14ac:dyDescent="0.25">
      <c r="A27" s="9" t="s">
        <v>54</v>
      </c>
      <c r="B27" s="10" t="s">
        <v>56</v>
      </c>
      <c r="C27" s="10"/>
      <c r="D27" s="10"/>
      <c r="E27" s="10"/>
      <c r="F27" s="10"/>
    </row>
    <row r="28" spans="1:12" x14ac:dyDescent="0.2">
      <c r="A28" s="11" t="s">
        <v>5</v>
      </c>
      <c r="B28" s="12" t="s">
        <v>41</v>
      </c>
    </row>
    <row r="29" spans="1:12" x14ac:dyDescent="0.2">
      <c r="A29" s="11" t="s">
        <v>6</v>
      </c>
      <c r="B29" s="1" t="s">
        <v>66</v>
      </c>
    </row>
    <row r="30" spans="1:12" x14ac:dyDescent="0.2">
      <c r="A30" s="11" t="s">
        <v>42</v>
      </c>
      <c r="B30" s="1" t="s">
        <v>43</v>
      </c>
    </row>
    <row r="31" spans="1:12" x14ac:dyDescent="0.2">
      <c r="A31" s="11" t="s">
        <v>44</v>
      </c>
      <c r="B31" s="1" t="s">
        <v>46</v>
      </c>
    </row>
    <row r="32" spans="1:12" x14ac:dyDescent="0.2">
      <c r="A32" s="11" t="s">
        <v>45</v>
      </c>
      <c r="B32" s="1" t="s">
        <v>47</v>
      </c>
    </row>
    <row r="33" spans="1:2" x14ac:dyDescent="0.2">
      <c r="A33" s="11" t="s">
        <v>48</v>
      </c>
      <c r="B33" s="1" t="s">
        <v>49</v>
      </c>
    </row>
    <row r="34" spans="1:2" x14ac:dyDescent="0.2">
      <c r="A34" s="11" t="s">
        <v>50</v>
      </c>
      <c r="B34" s="1" t="s">
        <v>51</v>
      </c>
    </row>
    <row r="35" spans="1:2" ht="22.5" x14ac:dyDescent="0.2">
      <c r="A35" s="13" t="s">
        <v>52</v>
      </c>
      <c r="B35" s="1" t="s">
        <v>53</v>
      </c>
    </row>
    <row r="36" spans="1:2" x14ac:dyDescent="0.2">
      <c r="A36" s="11" t="s">
        <v>54</v>
      </c>
      <c r="B36" s="1" t="s">
        <v>55</v>
      </c>
    </row>
    <row r="38" spans="1:2" x14ac:dyDescent="0.2">
      <c r="A38" s="11" t="s">
        <v>65</v>
      </c>
    </row>
  </sheetData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3"/>
  <sheetViews>
    <sheetView workbookViewId="0">
      <selection activeCell="G11" sqref="G11"/>
    </sheetView>
  </sheetViews>
  <sheetFormatPr baseColWidth="10" defaultRowHeight="12.75" x14ac:dyDescent="0.2"/>
  <sheetData>
    <row r="1" spans="1:6" x14ac:dyDescent="0.2">
      <c r="A1" t="s">
        <v>44</v>
      </c>
    </row>
    <row r="14" spans="1:6" x14ac:dyDescent="0.2">
      <c r="B14" t="b">
        <v>1</v>
      </c>
      <c r="F14" t="b">
        <v>0</v>
      </c>
    </row>
    <row r="15" spans="1:6" x14ac:dyDescent="0.2">
      <c r="B15" t="s">
        <v>67</v>
      </c>
      <c r="F15" t="s">
        <v>68</v>
      </c>
    </row>
    <row r="23" spans="1:1" x14ac:dyDescent="0.2">
      <c r="A23" t="s">
        <v>45</v>
      </c>
    </row>
    <row r="36" spans="1:6" x14ac:dyDescent="0.2">
      <c r="B36" t="b">
        <v>1</v>
      </c>
      <c r="F36" t="b">
        <v>0</v>
      </c>
    </row>
    <row r="37" spans="1:6" x14ac:dyDescent="0.2">
      <c r="B37" t="s">
        <v>69</v>
      </c>
      <c r="F37" t="s">
        <v>70</v>
      </c>
    </row>
    <row r="42" spans="1:6" x14ac:dyDescent="0.2">
      <c r="A42" t="s">
        <v>50</v>
      </c>
    </row>
    <row r="54" spans="2:6" x14ac:dyDescent="0.2">
      <c r="B54" t="b">
        <v>1</v>
      </c>
      <c r="F54" t="b">
        <v>0</v>
      </c>
    </row>
    <row r="55" spans="2:6" x14ac:dyDescent="0.2">
      <c r="B55" t="s">
        <v>71</v>
      </c>
      <c r="F55" t="s">
        <v>72</v>
      </c>
    </row>
    <row r="72" spans="2:6" x14ac:dyDescent="0.2">
      <c r="B72" t="b">
        <v>1</v>
      </c>
      <c r="F72" t="b">
        <v>0</v>
      </c>
    </row>
    <row r="73" spans="2:6" x14ac:dyDescent="0.2">
      <c r="B73" t="s">
        <v>73</v>
      </c>
      <c r="F73" t="s">
        <v>74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CONTADORA</cp:lastModifiedBy>
  <cp:lastPrinted>2010-06-18T04:45:16Z</cp:lastPrinted>
  <dcterms:created xsi:type="dcterms:W3CDTF">2008-09-22T19:08:41Z</dcterms:created>
  <dcterms:modified xsi:type="dcterms:W3CDTF">2018-10-18T18:26:51Z</dcterms:modified>
</cp:coreProperties>
</file>